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055" windowHeight="7950" activeTab="0"/>
  </bookViews>
  <sheets>
    <sheet name="Sheet1" sheetId="1" r:id="rId1"/>
  </sheets>
  <definedNames/>
  <calcPr fullCalcOnLoad="1"/>
</workbook>
</file>

<file path=xl/sharedStrings.xml><?xml version="1.0" encoding="utf-8"?>
<sst xmlns="http://schemas.openxmlformats.org/spreadsheetml/2006/main" count="85" uniqueCount="80">
  <si>
    <t>S.NO.</t>
  </si>
  <si>
    <t>STAFF CODE</t>
  </si>
  <si>
    <t>NAME OF THE EMPLOYEE</t>
  </si>
  <si>
    <t>DESIGNATION OF THE EMPLOYEE</t>
  </si>
  <si>
    <t xml:space="preserve">LEVEL </t>
  </si>
  <si>
    <t>NO  OF POST SANCTIONED</t>
  </si>
  <si>
    <t>STAFF IN POSITION</t>
  </si>
  <si>
    <t>NO. OF DAYS</t>
  </si>
  <si>
    <t>BASIC PAY</t>
  </si>
  <si>
    <t xml:space="preserve">DEPUTATION ALLOWANCE </t>
  </si>
  <si>
    <t>DEARNESS ALLOW.</t>
  </si>
  <si>
    <t>TRANSPORT  ALLOWANCE</t>
  </si>
  <si>
    <t>DA ON TRANSPORT  ALL0W.</t>
  </si>
  <si>
    <t>HOUSE RENT ALLOWANCE/ D.HRA</t>
  </si>
  <si>
    <t>LS  &amp; PC (PROJECT KVs)</t>
  </si>
  <si>
    <t>NATIONAL PENSION SCHEME(MGT SHARE)</t>
  </si>
  <si>
    <t>CPF (MGT SHARE)</t>
  </si>
  <si>
    <t>CASH HANDLING &amp; TREASURY ALLOWANCE</t>
  </si>
  <si>
    <t>II SHIFT ALLOWANCE</t>
  </si>
  <si>
    <t>DRESS ALLOWANCE</t>
  </si>
  <si>
    <t>HIGH ALTITUDE ALLOWANCE</t>
  </si>
  <si>
    <t>TOUGH LOCATION ALLOWANCE- III</t>
  </si>
  <si>
    <t>HARD AREA ALLOWANCE</t>
  </si>
  <si>
    <t>ISLAND SPECIAL DUTY ALLOWANCE</t>
  </si>
  <si>
    <t>SPECIAL DUTY ALLOWANCE</t>
  </si>
  <si>
    <t>TOUGH LOCATION ALLOWANCE-I</t>
  </si>
  <si>
    <t>TOUGH LOCATION ALLOWANCE - II</t>
  </si>
  <si>
    <t>OTHER ALLOWANCE</t>
  </si>
  <si>
    <t>GROSS  SALARY</t>
  </si>
  <si>
    <t>SHRI R N MOHKER</t>
  </si>
  <si>
    <t>PRINCIPAL</t>
  </si>
  <si>
    <t>SHRI D K TIWARI</t>
  </si>
  <si>
    <t>PGT(Maths)</t>
  </si>
  <si>
    <t>SHRI SHYAM LAL NAMDEO</t>
  </si>
  <si>
    <t>SMT NIDHI THAKUR</t>
  </si>
  <si>
    <t>PGT (English)</t>
  </si>
  <si>
    <t>SMT BHARTI GUJRE</t>
  </si>
  <si>
    <t>PGT (Chem)</t>
  </si>
  <si>
    <t>SMT ARCHANA PATEL</t>
  </si>
  <si>
    <t>PGT (CS)</t>
  </si>
  <si>
    <t>SH ANIL KUMAR RAM</t>
  </si>
  <si>
    <t>PGT (Phy)</t>
  </si>
  <si>
    <t>TGT (S.Kt)</t>
  </si>
  <si>
    <t>SMT CHITRA SINGH</t>
  </si>
  <si>
    <t>TGT (Maths)</t>
  </si>
  <si>
    <t>SH SANJAY KUMAR TIWARI</t>
  </si>
  <si>
    <t>TGT (English)</t>
  </si>
  <si>
    <t>SHRI L P LADIYA</t>
  </si>
  <si>
    <t>TGT (WE)</t>
  </si>
  <si>
    <t>SHRI VINOD SONKAR</t>
  </si>
  <si>
    <t>TGT (PH&amp;E)</t>
  </si>
  <si>
    <t>SHRI PRASHANT KUREEL</t>
  </si>
  <si>
    <t>TGT (AE)</t>
  </si>
  <si>
    <t>SHRI UPENDRA SINGH RAJPUT</t>
  </si>
  <si>
    <t>Librarian</t>
  </si>
  <si>
    <t xml:space="preserve">SHRI S K HAZARI </t>
  </si>
  <si>
    <t>PRT</t>
  </si>
  <si>
    <t>SMT RITU SINGH</t>
  </si>
  <si>
    <t>SMT DEEPTI SRIVASTAVA</t>
  </si>
  <si>
    <t>SMT VARSHA BATHRE</t>
  </si>
  <si>
    <t>PRT (Music)</t>
  </si>
  <si>
    <t>RAJENDRA KUMAR SONI</t>
  </si>
  <si>
    <t>SSA</t>
  </si>
  <si>
    <t>Sub-Staff</t>
  </si>
  <si>
    <t>SHRI PARAM LAL BATHRI</t>
  </si>
  <si>
    <t>SMT ANITA SEN</t>
  </si>
  <si>
    <t>SMT SARITA KEWAT</t>
  </si>
  <si>
    <t>PGT(Hindi)</t>
  </si>
  <si>
    <t>SMT RAMDEVI CHOUDHARY</t>
  </si>
  <si>
    <t>MS SANSKRITI SAMAIYA</t>
  </si>
  <si>
    <t>TGT (SOST)</t>
  </si>
  <si>
    <t>SMT RAJESHWARI KATARE</t>
  </si>
  <si>
    <t>(vii) I have personally checked and verified  the Pay bills for the month. The salary uploaded on UBI Portal as per total number of regular employees posted  in the vidyalaya.</t>
  </si>
  <si>
    <t>(I) The pay and allowances have drawn at the prescribed rates and only to the extent of sanctioned by the  Kendriya Vidyalaya Sangathan.</t>
  </si>
  <si>
    <t>(ii) In case where leave has granted, the employees concerned were actully entitled to the leave as per the leave rules applicable  to them necessary entries regarding leave have been made in the service books and leave account concerned.</t>
  </si>
  <si>
    <t>(iii) The condition prescribed for the grant of compensatory allowances have been fullfilled in respect of all the cases where the    the allowances has been drawn.</t>
  </si>
  <si>
    <t>(iv) In respect of arears of pay/Leave salary and other allowances, these have not been drawn in the post. A note of drawal of the same has been kept in the office copies of the orginal bills.</t>
  </si>
  <si>
    <t>Certified that :</t>
  </si>
  <si>
    <t>(v) In respect of special pay drwan for the UDC/LDC for handling accounts and cash work, fidelity bond from LIC for Rs 8000/- has been obtained and kept on record and it has been ensured that the bond is current.</t>
  </si>
  <si>
    <t>(vi) Uniform allowances has been only for such of the Sub-Staff employees to whom uniforms have been supplied.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</si>
</sst>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Red]0"/>
  </numFmts>
  <fonts count="54">
    <font>
      <sz val="11"/>
      <color theme="1"/>
      <name val="Calibri"/>
      <family val="2"/>
    </font>
    <font>
      <sz val="11"/>
      <color indexed="8"/>
      <name val="Calibri"/>
      <family val="2"/>
    </font>
    <font>
      <sz val="10"/>
      <name val="Arial"/>
      <family val="2"/>
    </font>
    <font>
      <sz val="9"/>
      <name val="Arial"/>
      <family val="2"/>
    </font>
    <font>
      <b/>
      <sz val="9"/>
      <name val="Arial"/>
      <family val="2"/>
    </font>
    <font>
      <b/>
      <sz val="12"/>
      <name val="Arial"/>
      <family val="2"/>
    </font>
    <font>
      <b/>
      <sz val="11"/>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10"/>
      <name val="Calibri"/>
      <family val="2"/>
    </font>
    <font>
      <b/>
      <sz val="12"/>
      <color indexed="8"/>
      <name val="Calibri"/>
      <family val="2"/>
    </font>
    <font>
      <sz val="12"/>
      <color indexed="8"/>
      <name val="Calibri"/>
      <family val="2"/>
    </font>
    <font>
      <b/>
      <sz val="12"/>
      <color indexed="8"/>
      <name val="Arial"/>
      <family val="2"/>
    </font>
    <font>
      <sz val="12"/>
      <color indexed="10"/>
      <name val="Calibri"/>
      <family val="2"/>
    </font>
    <font>
      <b/>
      <sz val="12"/>
      <name val="Calibri"/>
      <family val="2"/>
    </font>
    <font>
      <b/>
      <sz val="12"/>
      <color indexed="8"/>
      <name val="Aril"/>
      <family val="0"/>
    </font>
    <font>
      <b/>
      <sz val="9"/>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2"/>
      <color theme="1"/>
      <name val="Calibri"/>
      <family val="2"/>
    </font>
    <font>
      <sz val="12"/>
      <color theme="1"/>
      <name val="Calibri"/>
      <family val="2"/>
    </font>
    <font>
      <b/>
      <sz val="12"/>
      <color theme="1"/>
      <name val="Arial"/>
      <family val="2"/>
    </font>
    <font>
      <sz val="12"/>
      <color rgb="FFFF0000"/>
      <name val="Calibri"/>
      <family val="2"/>
    </font>
    <font>
      <b/>
      <sz val="12"/>
      <color theme="1"/>
      <name val="Ari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Font="1" applyAlignment="1">
      <alignment/>
    </xf>
    <xf numFmtId="0" fontId="0" fillId="0" borderId="0" xfId="0" applyFill="1" applyAlignment="1">
      <alignment/>
    </xf>
    <xf numFmtId="0" fontId="23" fillId="0" borderId="0" xfId="0" applyFont="1" applyFill="1" applyAlignment="1">
      <alignment/>
    </xf>
    <xf numFmtId="0" fontId="48" fillId="0" borderId="0" xfId="0" applyFont="1" applyFill="1" applyAlignment="1">
      <alignment/>
    </xf>
    <xf numFmtId="0" fontId="4" fillId="0" borderId="10" xfId="0" applyFont="1" applyFill="1" applyBorder="1" applyAlignment="1" applyProtection="1">
      <alignment vertical="center" textRotation="90" wrapText="1"/>
      <protection locked="0"/>
    </xf>
    <xf numFmtId="0" fontId="4" fillId="0" borderId="10" xfId="0" applyFont="1" applyFill="1" applyBorder="1" applyAlignment="1" applyProtection="1">
      <alignment horizontal="left" vertical="center" textRotation="90" wrapText="1"/>
      <protection locked="0"/>
    </xf>
    <xf numFmtId="0" fontId="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center" vertical="center" textRotation="90" wrapText="1"/>
      <protection locked="0"/>
    </xf>
    <xf numFmtId="0" fontId="3" fillId="0" borderId="10" xfId="0" applyFont="1" applyFill="1" applyBorder="1" applyAlignment="1" applyProtection="1">
      <alignment vertical="top" wrapText="1" readingOrder="1"/>
      <protection locked="0"/>
    </xf>
    <xf numFmtId="0" fontId="3" fillId="33" borderId="10" xfId="0" applyFont="1" applyFill="1" applyBorder="1" applyAlignment="1" applyProtection="1">
      <alignment vertical="top" wrapText="1" readingOrder="1"/>
      <protection locked="0"/>
    </xf>
    <xf numFmtId="0" fontId="2" fillId="33" borderId="10" xfId="0" applyFont="1" applyFill="1" applyBorder="1" applyAlignment="1" applyProtection="1">
      <alignment vertical="top" wrapText="1"/>
      <protection locked="0"/>
    </xf>
    <xf numFmtId="0" fontId="48" fillId="0" borderId="10" xfId="0" applyFont="1" applyFill="1" applyBorder="1" applyAlignment="1" applyProtection="1">
      <alignment/>
      <protection locked="0"/>
    </xf>
    <xf numFmtId="0" fontId="48" fillId="0" borderId="10" xfId="0" applyFont="1" applyFill="1" applyBorder="1" applyAlignment="1" applyProtection="1">
      <alignment horizontal="left"/>
      <protection locked="0"/>
    </xf>
    <xf numFmtId="0" fontId="48" fillId="0" borderId="10" xfId="0" applyFont="1" applyFill="1" applyBorder="1" applyAlignment="1" applyProtection="1">
      <alignment wrapText="1"/>
      <protection locked="0"/>
    </xf>
    <xf numFmtId="0" fontId="48" fillId="33" borderId="10" xfId="0" applyFont="1" applyFill="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left"/>
      <protection locked="0"/>
    </xf>
    <xf numFmtId="0" fontId="49" fillId="34" borderId="10" xfId="0" applyFont="1" applyFill="1" applyBorder="1" applyAlignment="1" applyProtection="1">
      <alignment vertical="top" wrapText="1"/>
      <protection locked="0"/>
    </xf>
    <xf numFmtId="0" fontId="49" fillId="34" borderId="10" xfId="0" applyFont="1" applyFill="1" applyBorder="1" applyAlignment="1" applyProtection="1">
      <alignment horizontal="center" vertical="center" wrapText="1"/>
      <protection locked="0"/>
    </xf>
    <xf numFmtId="0" fontId="49" fillId="34" borderId="10" xfId="0" applyFont="1" applyFill="1" applyBorder="1" applyAlignment="1" applyProtection="1">
      <alignment horizontal="center" vertical="top" wrapText="1"/>
      <protection locked="0"/>
    </xf>
    <xf numFmtId="0" fontId="50" fillId="0" borderId="10" xfId="0" applyFont="1" applyFill="1" applyBorder="1" applyAlignment="1">
      <alignment horizontal="center"/>
    </xf>
    <xf numFmtId="0" fontId="51" fillId="0" borderId="10" xfId="0" applyFont="1" applyFill="1" applyBorder="1" applyAlignment="1">
      <alignment horizontal="center"/>
    </xf>
    <xf numFmtId="0" fontId="5"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2" fillId="0" borderId="10" xfId="0" applyFont="1" applyFill="1" applyBorder="1" applyAlignment="1">
      <alignment horizontal="center" wrapText="1" readingOrder="1"/>
    </xf>
    <xf numFmtId="1" fontId="49" fillId="0" borderId="10" xfId="0" applyNumberFormat="1" applyFont="1" applyBorder="1" applyAlignment="1">
      <alignment horizontal="center" vertical="center"/>
    </xf>
    <xf numFmtId="164" fontId="49" fillId="0" borderId="10" xfId="0" applyNumberFormat="1" applyFont="1" applyBorder="1" applyAlignment="1">
      <alignment horizontal="center" vertical="center"/>
    </xf>
    <xf numFmtId="0" fontId="49" fillId="0" borderId="10" xfId="0" applyFont="1" applyBorder="1" applyAlignment="1">
      <alignment/>
    </xf>
    <xf numFmtId="0" fontId="49" fillId="0" borderId="10" xfId="0" applyFont="1" applyBorder="1" applyAlignment="1">
      <alignment horizontal="center"/>
    </xf>
    <xf numFmtId="0" fontId="49" fillId="0" borderId="10" xfId="0" applyFont="1" applyBorder="1" applyAlignment="1">
      <alignment horizontal="center" vertical="center"/>
    </xf>
    <xf numFmtId="0" fontId="49" fillId="34" borderId="0" xfId="0" applyFont="1" applyFill="1" applyBorder="1" applyAlignment="1" applyProtection="1">
      <alignment horizontal="center" vertical="center" wrapText="1"/>
      <protection locked="0"/>
    </xf>
    <xf numFmtId="0" fontId="29" fillId="34" borderId="10" xfId="0" applyFont="1" applyFill="1" applyBorder="1" applyAlignment="1" applyProtection="1">
      <alignment horizontal="center" vertical="center" wrapText="1"/>
      <protection locked="0"/>
    </xf>
    <xf numFmtId="0" fontId="29" fillId="34" borderId="10" xfId="0" applyFont="1" applyFill="1" applyBorder="1" applyAlignment="1" applyProtection="1">
      <alignment horizontal="left" vertical="top" wrapText="1"/>
      <protection locked="0"/>
    </xf>
    <xf numFmtId="0" fontId="29" fillId="34" borderId="10" xfId="0" applyFont="1" applyFill="1" applyBorder="1" applyAlignment="1" applyProtection="1">
      <alignment vertical="top" wrapText="1"/>
      <protection locked="0"/>
    </xf>
    <xf numFmtId="0" fontId="29" fillId="34" borderId="10" xfId="0" applyFont="1" applyFill="1" applyBorder="1" applyAlignment="1" applyProtection="1">
      <alignment horizontal="center" vertical="top" wrapText="1"/>
      <protection locked="0"/>
    </xf>
    <xf numFmtId="0" fontId="49" fillId="0" borderId="10" xfId="0" applyFont="1" applyBorder="1" applyAlignment="1">
      <alignment horizontal="left"/>
    </xf>
    <xf numFmtId="0" fontId="53" fillId="0" borderId="10" xfId="0" applyFont="1" applyBorder="1" applyAlignment="1">
      <alignment horizontal="center"/>
    </xf>
    <xf numFmtId="0" fontId="29" fillId="0" borderId="10" xfId="0" applyFont="1" applyBorder="1" applyAlignment="1">
      <alignment/>
    </xf>
    <xf numFmtId="0" fontId="31" fillId="0" borderId="0" xfId="0" applyFont="1" applyAlignment="1">
      <alignment/>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6"/>
  <sheetViews>
    <sheetView tabSelected="1" zoomScalePageLayoutView="0" workbookViewId="0" topLeftCell="A1">
      <pane xSplit="4" topLeftCell="E1" activePane="topRight" state="frozen"/>
      <selection pane="topLeft" activeCell="A1" sqref="A1"/>
      <selection pane="topRight" activeCell="F7" sqref="F7"/>
    </sheetView>
  </sheetViews>
  <sheetFormatPr defaultColWidth="9.140625" defaultRowHeight="15"/>
  <cols>
    <col min="1" max="1" width="6.8515625" style="16" customWidth="1"/>
    <col min="2" max="2" width="9.140625" style="17" customWidth="1"/>
    <col min="3" max="3" width="32.57421875" style="16" customWidth="1"/>
    <col min="4" max="4" width="18.421875" style="16" customWidth="1"/>
    <col min="5" max="29" width="9.140625" style="16" customWidth="1"/>
    <col min="30" max="16384" width="9.140625" style="1" customWidth="1"/>
  </cols>
  <sheetData>
    <row r="1" spans="1:29" s="2" customFormat="1" ht="89.25">
      <c r="A1" s="4" t="s">
        <v>0</v>
      </c>
      <c r="B1" s="5" t="s">
        <v>1</v>
      </c>
      <c r="C1" s="6" t="s">
        <v>2</v>
      </c>
      <c r="D1" s="6" t="s">
        <v>3</v>
      </c>
      <c r="E1" s="7" t="s">
        <v>4</v>
      </c>
      <c r="F1" s="8" t="s">
        <v>5</v>
      </c>
      <c r="G1" s="8" t="s">
        <v>6</v>
      </c>
      <c r="H1" s="8" t="s">
        <v>7</v>
      </c>
      <c r="I1" s="7" t="s">
        <v>8</v>
      </c>
      <c r="J1" s="9" t="s">
        <v>9</v>
      </c>
      <c r="K1" s="9" t="s">
        <v>10</v>
      </c>
      <c r="L1" s="9" t="s">
        <v>11</v>
      </c>
      <c r="M1" s="9" t="s">
        <v>12</v>
      </c>
      <c r="N1" s="9" t="s">
        <v>13</v>
      </c>
      <c r="O1" s="10" t="s">
        <v>15</v>
      </c>
      <c r="P1" s="11" t="s">
        <v>16</v>
      </c>
      <c r="Q1" s="7" t="s">
        <v>17</v>
      </c>
      <c r="R1" s="7" t="s">
        <v>20</v>
      </c>
      <c r="S1" s="9" t="s">
        <v>22</v>
      </c>
      <c r="T1" s="7" t="s">
        <v>23</v>
      </c>
      <c r="U1" s="9" t="s">
        <v>24</v>
      </c>
      <c r="V1" s="7" t="s">
        <v>25</v>
      </c>
      <c r="W1" s="7" t="s">
        <v>26</v>
      </c>
      <c r="X1" s="7" t="s">
        <v>21</v>
      </c>
      <c r="Y1" s="9" t="s">
        <v>18</v>
      </c>
      <c r="Z1" s="11" t="s">
        <v>14</v>
      </c>
      <c r="AA1" s="9" t="s">
        <v>27</v>
      </c>
      <c r="AB1" s="7" t="s">
        <v>19</v>
      </c>
      <c r="AC1" s="9" t="s">
        <v>28</v>
      </c>
    </row>
    <row r="2" spans="1:29" ht="15.75">
      <c r="A2" s="18">
        <v>1</v>
      </c>
      <c r="B2" s="19">
        <v>17247</v>
      </c>
      <c r="C2" s="18" t="s">
        <v>29</v>
      </c>
      <c r="D2" s="18" t="s">
        <v>30</v>
      </c>
      <c r="E2" s="20">
        <v>12</v>
      </c>
      <c r="F2" s="21">
        <v>1</v>
      </c>
      <c r="G2" s="21">
        <v>1</v>
      </c>
      <c r="H2" s="21">
        <v>31</v>
      </c>
      <c r="I2" s="22">
        <v>99800</v>
      </c>
      <c r="J2" s="21">
        <v>0</v>
      </c>
      <c r="K2" s="23">
        <f>ROUND((I2+J2)*0.34,0)</f>
        <v>33932</v>
      </c>
      <c r="L2" s="23">
        <v>3600</v>
      </c>
      <c r="M2" s="23">
        <f>ROUND((L2)*0.34,0)</f>
        <v>1224</v>
      </c>
      <c r="N2" s="23">
        <v>0</v>
      </c>
      <c r="O2" s="24">
        <v>0</v>
      </c>
      <c r="P2" s="23">
        <v>0</v>
      </c>
      <c r="Q2" s="23">
        <v>0</v>
      </c>
      <c r="R2" s="23">
        <v>0</v>
      </c>
      <c r="S2" s="23">
        <v>0</v>
      </c>
      <c r="T2" s="23">
        <v>0</v>
      </c>
      <c r="U2" s="23">
        <v>0</v>
      </c>
      <c r="V2" s="23">
        <v>0</v>
      </c>
      <c r="W2" s="23">
        <v>0</v>
      </c>
      <c r="X2" s="23">
        <v>0</v>
      </c>
      <c r="Y2" s="23">
        <v>0</v>
      </c>
      <c r="Z2" s="23">
        <v>0</v>
      </c>
      <c r="AA2" s="23">
        <v>0</v>
      </c>
      <c r="AB2" s="23">
        <v>0</v>
      </c>
      <c r="AC2" s="25">
        <f>SUM(I2:AB2)</f>
        <v>138556</v>
      </c>
    </row>
    <row r="3" spans="1:29" ht="15.75">
      <c r="A3" s="18">
        <v>2</v>
      </c>
      <c r="B3" s="19">
        <v>30606</v>
      </c>
      <c r="C3" s="18" t="s">
        <v>31</v>
      </c>
      <c r="D3" s="18" t="s">
        <v>67</v>
      </c>
      <c r="E3" s="20">
        <v>10</v>
      </c>
      <c r="F3" s="21">
        <v>7</v>
      </c>
      <c r="G3" s="21">
        <v>7</v>
      </c>
      <c r="H3" s="21">
        <v>31</v>
      </c>
      <c r="I3" s="22">
        <v>80000</v>
      </c>
      <c r="J3" s="21">
        <v>0</v>
      </c>
      <c r="K3" s="23">
        <f aca="true" t="shared" si="0" ref="K3:K25">ROUND((I3+J3)*0.34,0)</f>
        <v>27200</v>
      </c>
      <c r="L3" s="23">
        <v>3600</v>
      </c>
      <c r="M3" s="23">
        <f aca="true" t="shared" si="1" ref="M3:M25">ROUND((L3)*0.34,0)</f>
        <v>1224</v>
      </c>
      <c r="N3" s="23">
        <v>0</v>
      </c>
      <c r="O3" s="24">
        <v>0</v>
      </c>
      <c r="P3" s="23">
        <v>0</v>
      </c>
      <c r="Q3" s="23">
        <v>0</v>
      </c>
      <c r="R3" s="23">
        <v>0</v>
      </c>
      <c r="S3" s="23">
        <v>0</v>
      </c>
      <c r="T3" s="23">
        <v>0</v>
      </c>
      <c r="U3" s="23">
        <v>0</v>
      </c>
      <c r="V3" s="23">
        <v>0</v>
      </c>
      <c r="W3" s="23">
        <v>0</v>
      </c>
      <c r="X3" s="23">
        <v>0</v>
      </c>
      <c r="Y3" s="23">
        <v>0</v>
      </c>
      <c r="Z3" s="23">
        <v>0</v>
      </c>
      <c r="AA3" s="23">
        <v>0</v>
      </c>
      <c r="AB3" s="23">
        <v>0</v>
      </c>
      <c r="AC3" s="25">
        <f>SUM(I3:AB3)</f>
        <v>112024</v>
      </c>
    </row>
    <row r="4" spans="1:29" ht="15.75">
      <c r="A4" s="18">
        <v>3</v>
      </c>
      <c r="B4" s="26">
        <v>11100</v>
      </c>
      <c r="C4" s="18" t="s">
        <v>33</v>
      </c>
      <c r="D4" s="18" t="s">
        <v>32</v>
      </c>
      <c r="E4" s="20">
        <v>10</v>
      </c>
      <c r="F4" s="21">
        <v>7</v>
      </c>
      <c r="G4" s="21">
        <v>7</v>
      </c>
      <c r="H4" s="21">
        <v>31</v>
      </c>
      <c r="I4" s="22">
        <v>80000</v>
      </c>
      <c r="J4" s="21">
        <v>0</v>
      </c>
      <c r="K4" s="23">
        <f t="shared" si="0"/>
        <v>27200</v>
      </c>
      <c r="L4" s="23">
        <v>3600</v>
      </c>
      <c r="M4" s="23">
        <f t="shared" si="1"/>
        <v>1224</v>
      </c>
      <c r="N4" s="23">
        <v>0</v>
      </c>
      <c r="O4" s="24">
        <v>0</v>
      </c>
      <c r="P4" s="23">
        <v>0</v>
      </c>
      <c r="Q4" s="23">
        <v>0</v>
      </c>
      <c r="R4" s="23">
        <v>0</v>
      </c>
      <c r="S4" s="23">
        <v>0</v>
      </c>
      <c r="T4" s="23">
        <v>0</v>
      </c>
      <c r="U4" s="23">
        <v>0</v>
      </c>
      <c r="V4" s="23">
        <v>0</v>
      </c>
      <c r="W4" s="23">
        <v>0</v>
      </c>
      <c r="X4" s="23">
        <v>0</v>
      </c>
      <c r="Y4" s="23">
        <v>0</v>
      </c>
      <c r="Z4" s="23">
        <v>0</v>
      </c>
      <c r="AA4" s="23">
        <v>0</v>
      </c>
      <c r="AB4" s="23">
        <v>0</v>
      </c>
      <c r="AC4" s="25">
        <f aca="true" t="shared" si="2" ref="AC4:AC24">SUM(I4:AB4)</f>
        <v>112024</v>
      </c>
    </row>
    <row r="5" spans="1:29" ht="15.75">
      <c r="A5" s="18">
        <v>4</v>
      </c>
      <c r="B5" s="19">
        <v>50482</v>
      </c>
      <c r="C5" s="18" t="s">
        <v>34</v>
      </c>
      <c r="D5" s="18" t="s">
        <v>35</v>
      </c>
      <c r="E5" s="20">
        <v>10</v>
      </c>
      <c r="F5" s="21">
        <v>0</v>
      </c>
      <c r="G5" s="21">
        <v>0</v>
      </c>
      <c r="H5" s="21">
        <v>31</v>
      </c>
      <c r="I5" s="22">
        <v>77700</v>
      </c>
      <c r="J5" s="21">
        <v>0</v>
      </c>
      <c r="K5" s="23">
        <f t="shared" si="0"/>
        <v>26418</v>
      </c>
      <c r="L5" s="23">
        <v>3600</v>
      </c>
      <c r="M5" s="23">
        <f t="shared" si="1"/>
        <v>1224</v>
      </c>
      <c r="N5" s="23">
        <f>ROUND((I5)*0.09,0)</f>
        <v>6993</v>
      </c>
      <c r="O5" s="24">
        <f>ROUND((I5+K5)*0.14,0)</f>
        <v>14577</v>
      </c>
      <c r="P5" s="23">
        <v>0</v>
      </c>
      <c r="Q5" s="23">
        <v>0</v>
      </c>
      <c r="R5" s="23">
        <v>0</v>
      </c>
      <c r="S5" s="23">
        <v>0</v>
      </c>
      <c r="T5" s="23">
        <v>0</v>
      </c>
      <c r="U5" s="23">
        <v>0</v>
      </c>
      <c r="V5" s="23">
        <v>0</v>
      </c>
      <c r="W5" s="23">
        <v>0</v>
      </c>
      <c r="X5" s="23">
        <v>0</v>
      </c>
      <c r="Y5" s="23">
        <v>0</v>
      </c>
      <c r="Z5" s="23">
        <v>0</v>
      </c>
      <c r="AA5" s="23">
        <v>0</v>
      </c>
      <c r="AB5" s="23">
        <v>0</v>
      </c>
      <c r="AC5" s="25">
        <f t="shared" si="2"/>
        <v>130512</v>
      </c>
    </row>
    <row r="6" spans="1:29" ht="15.75">
      <c r="A6" s="18">
        <v>5</v>
      </c>
      <c r="B6" s="19">
        <v>9278</v>
      </c>
      <c r="C6" s="18" t="s">
        <v>36</v>
      </c>
      <c r="D6" s="18" t="s">
        <v>37</v>
      </c>
      <c r="E6" s="20">
        <v>10</v>
      </c>
      <c r="F6" s="21">
        <v>0</v>
      </c>
      <c r="G6" s="21">
        <v>0</v>
      </c>
      <c r="H6" s="21">
        <v>31</v>
      </c>
      <c r="I6" s="22">
        <v>75400</v>
      </c>
      <c r="J6" s="21">
        <v>0</v>
      </c>
      <c r="K6" s="23">
        <f t="shared" si="0"/>
        <v>25636</v>
      </c>
      <c r="L6" s="23">
        <v>3600</v>
      </c>
      <c r="M6" s="23">
        <f t="shared" si="1"/>
        <v>1224</v>
      </c>
      <c r="N6" s="23">
        <f>ROUND((I6)*0.09,0)</f>
        <v>6786</v>
      </c>
      <c r="O6" s="24">
        <f>ROUND((I6+K6)*0.14,0)</f>
        <v>14145</v>
      </c>
      <c r="P6" s="23">
        <v>0</v>
      </c>
      <c r="Q6" s="23">
        <v>0</v>
      </c>
      <c r="R6" s="23">
        <v>0</v>
      </c>
      <c r="S6" s="23">
        <v>0</v>
      </c>
      <c r="T6" s="23">
        <v>0</v>
      </c>
      <c r="U6" s="23">
        <v>0</v>
      </c>
      <c r="V6" s="23">
        <v>0</v>
      </c>
      <c r="W6" s="23">
        <v>0</v>
      </c>
      <c r="X6" s="23">
        <v>0</v>
      </c>
      <c r="Y6" s="23">
        <v>0</v>
      </c>
      <c r="Z6" s="23">
        <v>0</v>
      </c>
      <c r="AA6" s="23">
        <v>0</v>
      </c>
      <c r="AB6" s="23">
        <v>0</v>
      </c>
      <c r="AC6" s="25">
        <f t="shared" si="2"/>
        <v>126791</v>
      </c>
    </row>
    <row r="7" spans="1:29" ht="15.75">
      <c r="A7" s="18">
        <v>6</v>
      </c>
      <c r="B7" s="19">
        <v>8438</v>
      </c>
      <c r="C7" s="18" t="s">
        <v>38</v>
      </c>
      <c r="D7" s="18" t="s">
        <v>39</v>
      </c>
      <c r="E7" s="20">
        <v>10</v>
      </c>
      <c r="F7" s="21">
        <v>0</v>
      </c>
      <c r="G7" s="21">
        <v>0</v>
      </c>
      <c r="H7" s="21">
        <v>31</v>
      </c>
      <c r="I7" s="22">
        <v>73200</v>
      </c>
      <c r="J7" s="21">
        <v>0</v>
      </c>
      <c r="K7" s="23">
        <f t="shared" si="0"/>
        <v>24888</v>
      </c>
      <c r="L7" s="23">
        <v>3600</v>
      </c>
      <c r="M7" s="23">
        <f t="shared" si="1"/>
        <v>1224</v>
      </c>
      <c r="N7" s="23">
        <v>0</v>
      </c>
      <c r="O7" s="24">
        <f>ROUND((I7+K7)*0.14,0)</f>
        <v>13732</v>
      </c>
      <c r="P7" s="23">
        <v>0</v>
      </c>
      <c r="Q7" s="23">
        <v>0</v>
      </c>
      <c r="R7" s="23">
        <v>0</v>
      </c>
      <c r="S7" s="23">
        <v>0</v>
      </c>
      <c r="T7" s="23">
        <v>0</v>
      </c>
      <c r="U7" s="23">
        <v>0</v>
      </c>
      <c r="V7" s="23">
        <v>0</v>
      </c>
      <c r="W7" s="23">
        <v>0</v>
      </c>
      <c r="X7" s="23">
        <v>0</v>
      </c>
      <c r="Y7" s="23">
        <v>0</v>
      </c>
      <c r="Z7" s="23">
        <v>0</v>
      </c>
      <c r="AA7" s="23">
        <v>0</v>
      </c>
      <c r="AB7" s="23">
        <v>0</v>
      </c>
      <c r="AC7" s="25">
        <f t="shared" si="2"/>
        <v>116644</v>
      </c>
    </row>
    <row r="8" spans="1:29" ht="15.75">
      <c r="A8" s="18">
        <v>7</v>
      </c>
      <c r="B8" s="27">
        <v>46243</v>
      </c>
      <c r="C8" s="28" t="s">
        <v>40</v>
      </c>
      <c r="D8" s="28" t="s">
        <v>41</v>
      </c>
      <c r="E8" s="29">
        <v>8</v>
      </c>
      <c r="F8" s="21">
        <v>0</v>
      </c>
      <c r="G8" s="21">
        <v>0</v>
      </c>
      <c r="H8" s="21">
        <v>31</v>
      </c>
      <c r="I8" s="22">
        <v>72100</v>
      </c>
      <c r="J8" s="21">
        <v>0</v>
      </c>
      <c r="K8" s="23">
        <f t="shared" si="0"/>
        <v>24514</v>
      </c>
      <c r="L8" s="23">
        <v>1800</v>
      </c>
      <c r="M8" s="23">
        <f t="shared" si="1"/>
        <v>612</v>
      </c>
      <c r="N8" s="23">
        <v>0</v>
      </c>
      <c r="O8" s="24">
        <f>ROUND((I8+K8)*0.14,0)</f>
        <v>13526</v>
      </c>
      <c r="P8" s="23">
        <v>0</v>
      </c>
      <c r="Q8" s="23">
        <v>0</v>
      </c>
      <c r="R8" s="23">
        <v>0</v>
      </c>
      <c r="S8" s="23">
        <v>0</v>
      </c>
      <c r="T8" s="23">
        <v>0</v>
      </c>
      <c r="U8" s="23">
        <v>0</v>
      </c>
      <c r="V8" s="23">
        <v>0</v>
      </c>
      <c r="W8" s="23">
        <v>0</v>
      </c>
      <c r="X8" s="23">
        <v>0</v>
      </c>
      <c r="Y8" s="23">
        <v>0</v>
      </c>
      <c r="Z8" s="23">
        <v>0</v>
      </c>
      <c r="AA8" s="23">
        <v>0</v>
      </c>
      <c r="AB8" s="23">
        <v>0</v>
      </c>
      <c r="AC8" s="25">
        <f t="shared" si="2"/>
        <v>112552</v>
      </c>
    </row>
    <row r="9" spans="1:29" ht="15.75">
      <c r="A9" s="18">
        <v>8</v>
      </c>
      <c r="B9" s="30">
        <v>2138</v>
      </c>
      <c r="C9" s="18" t="s">
        <v>68</v>
      </c>
      <c r="D9" s="28" t="s">
        <v>42</v>
      </c>
      <c r="E9" s="29">
        <v>8</v>
      </c>
      <c r="F9" s="21">
        <v>6</v>
      </c>
      <c r="G9" s="21">
        <v>4</v>
      </c>
      <c r="H9" s="21">
        <v>31</v>
      </c>
      <c r="I9" s="22">
        <v>76500</v>
      </c>
      <c r="J9" s="21">
        <v>0</v>
      </c>
      <c r="K9" s="23">
        <f t="shared" si="0"/>
        <v>26010</v>
      </c>
      <c r="L9" s="23">
        <v>1800</v>
      </c>
      <c r="M9" s="23">
        <f t="shared" si="1"/>
        <v>612</v>
      </c>
      <c r="N9" s="23">
        <v>0</v>
      </c>
      <c r="O9" s="24">
        <v>0</v>
      </c>
      <c r="P9" s="23">
        <v>0</v>
      </c>
      <c r="Q9" s="23">
        <v>0</v>
      </c>
      <c r="R9" s="23">
        <v>0</v>
      </c>
      <c r="S9" s="23">
        <v>0</v>
      </c>
      <c r="T9" s="23">
        <v>0</v>
      </c>
      <c r="U9" s="23">
        <v>0</v>
      </c>
      <c r="V9" s="23">
        <v>0</v>
      </c>
      <c r="W9" s="23">
        <v>0</v>
      </c>
      <c r="X9" s="23">
        <v>0</v>
      </c>
      <c r="Y9" s="23">
        <v>0</v>
      </c>
      <c r="Z9" s="23">
        <v>0</v>
      </c>
      <c r="AA9" s="23">
        <v>0</v>
      </c>
      <c r="AB9" s="23">
        <v>0</v>
      </c>
      <c r="AC9" s="25">
        <f t="shared" si="2"/>
        <v>104922</v>
      </c>
    </row>
    <row r="10" spans="1:29" ht="15.75">
      <c r="A10" s="18">
        <v>9</v>
      </c>
      <c r="B10" s="19">
        <v>50858</v>
      </c>
      <c r="C10" s="18" t="s">
        <v>43</v>
      </c>
      <c r="D10" s="18" t="s">
        <v>44</v>
      </c>
      <c r="E10" s="29">
        <v>8</v>
      </c>
      <c r="F10" s="21">
        <v>0</v>
      </c>
      <c r="G10" s="21">
        <v>0</v>
      </c>
      <c r="H10" s="21">
        <v>31</v>
      </c>
      <c r="I10" s="22">
        <v>70000</v>
      </c>
      <c r="J10" s="21">
        <v>0</v>
      </c>
      <c r="K10" s="23">
        <f t="shared" si="0"/>
        <v>23800</v>
      </c>
      <c r="L10" s="23">
        <v>1800</v>
      </c>
      <c r="M10" s="23">
        <f t="shared" si="1"/>
        <v>612</v>
      </c>
      <c r="N10" s="23">
        <f>ROUND((I10)*0.09,0)</f>
        <v>6300</v>
      </c>
      <c r="O10" s="24">
        <f>ROUND((I10+K10)*0.14,0)</f>
        <v>13132</v>
      </c>
      <c r="P10" s="23">
        <v>0</v>
      </c>
      <c r="Q10" s="23">
        <v>0</v>
      </c>
      <c r="R10" s="23">
        <v>0</v>
      </c>
      <c r="S10" s="23">
        <v>0</v>
      </c>
      <c r="T10" s="23">
        <v>0</v>
      </c>
      <c r="U10" s="23">
        <v>0</v>
      </c>
      <c r="V10" s="23">
        <v>0</v>
      </c>
      <c r="W10" s="23">
        <v>0</v>
      </c>
      <c r="X10" s="23">
        <v>0</v>
      </c>
      <c r="Y10" s="23">
        <v>0</v>
      </c>
      <c r="Z10" s="23">
        <v>0</v>
      </c>
      <c r="AA10" s="23">
        <v>0</v>
      </c>
      <c r="AB10" s="23">
        <v>0</v>
      </c>
      <c r="AC10" s="25">
        <f t="shared" si="2"/>
        <v>115644</v>
      </c>
    </row>
    <row r="11" spans="1:29" ht="15.75">
      <c r="A11" s="18">
        <v>10</v>
      </c>
      <c r="B11" s="30">
        <v>56190</v>
      </c>
      <c r="C11" s="28" t="s">
        <v>45</v>
      </c>
      <c r="D11" s="28" t="s">
        <v>46</v>
      </c>
      <c r="E11" s="29">
        <v>8</v>
      </c>
      <c r="F11" s="21">
        <v>0</v>
      </c>
      <c r="G11" s="21">
        <v>0</v>
      </c>
      <c r="H11" s="21">
        <v>31</v>
      </c>
      <c r="I11" s="22">
        <v>66000</v>
      </c>
      <c r="J11" s="21">
        <v>0</v>
      </c>
      <c r="K11" s="23">
        <f t="shared" si="0"/>
        <v>22440</v>
      </c>
      <c r="L11" s="23">
        <v>1800</v>
      </c>
      <c r="M11" s="23">
        <f t="shared" si="1"/>
        <v>612</v>
      </c>
      <c r="N11" s="23">
        <f aca="true" t="shared" si="3" ref="N11:N23">ROUND((I11)*0.09,0)</f>
        <v>5940</v>
      </c>
      <c r="O11" s="24">
        <f>ROUND((I11+K11)*0.14,0)</f>
        <v>12382</v>
      </c>
      <c r="P11" s="23">
        <v>0</v>
      </c>
      <c r="Q11" s="23">
        <v>0</v>
      </c>
      <c r="R11" s="23">
        <v>0</v>
      </c>
      <c r="S11" s="23">
        <v>0</v>
      </c>
      <c r="T11" s="23">
        <v>0</v>
      </c>
      <c r="U11" s="23">
        <v>0</v>
      </c>
      <c r="V11" s="23">
        <v>0</v>
      </c>
      <c r="W11" s="23">
        <v>0</v>
      </c>
      <c r="X11" s="23">
        <v>0</v>
      </c>
      <c r="Y11" s="23">
        <v>0</v>
      </c>
      <c r="Z11" s="23">
        <v>0</v>
      </c>
      <c r="AA11" s="23">
        <v>0</v>
      </c>
      <c r="AB11" s="23">
        <v>0</v>
      </c>
      <c r="AC11" s="25">
        <f t="shared" si="2"/>
        <v>109174</v>
      </c>
    </row>
    <row r="12" spans="1:29" ht="15.75">
      <c r="A12" s="18">
        <v>11</v>
      </c>
      <c r="B12" s="30">
        <v>78522</v>
      </c>
      <c r="C12" s="28" t="s">
        <v>69</v>
      </c>
      <c r="D12" s="28" t="s">
        <v>70</v>
      </c>
      <c r="E12" s="29">
        <v>7</v>
      </c>
      <c r="F12" s="21">
        <v>0</v>
      </c>
      <c r="G12" s="21">
        <v>0</v>
      </c>
      <c r="H12" s="21">
        <v>31</v>
      </c>
      <c r="I12" s="22">
        <v>49000</v>
      </c>
      <c r="J12" s="21">
        <v>0</v>
      </c>
      <c r="K12" s="23">
        <f t="shared" si="0"/>
        <v>16660</v>
      </c>
      <c r="L12" s="23">
        <v>1800</v>
      </c>
      <c r="M12" s="23">
        <f t="shared" si="1"/>
        <v>612</v>
      </c>
      <c r="N12" s="23">
        <f>ROUND((I12)*0.09,0)</f>
        <v>4410</v>
      </c>
      <c r="O12" s="24">
        <f>ROUND((I12+K12)*0.14,0)</f>
        <v>9192</v>
      </c>
      <c r="P12" s="23">
        <v>0</v>
      </c>
      <c r="Q12" s="23">
        <v>0</v>
      </c>
      <c r="R12" s="23">
        <v>0</v>
      </c>
      <c r="S12" s="23">
        <v>0</v>
      </c>
      <c r="T12" s="23">
        <v>0</v>
      </c>
      <c r="U12" s="23">
        <v>0</v>
      </c>
      <c r="V12" s="23">
        <v>0</v>
      </c>
      <c r="W12" s="23">
        <v>0</v>
      </c>
      <c r="X12" s="23">
        <v>0</v>
      </c>
      <c r="Y12" s="23">
        <v>0</v>
      </c>
      <c r="Z12" s="23">
        <v>0</v>
      </c>
      <c r="AA12" s="23">
        <v>0</v>
      </c>
      <c r="AB12" s="23">
        <v>0</v>
      </c>
      <c r="AC12" s="25">
        <f>SUM(I12:AB12)</f>
        <v>81674</v>
      </c>
    </row>
    <row r="13" spans="1:29" ht="15.75">
      <c r="A13" s="18">
        <v>12</v>
      </c>
      <c r="B13" s="31">
        <v>30338</v>
      </c>
      <c r="C13" s="18" t="s">
        <v>47</v>
      </c>
      <c r="D13" s="18" t="s">
        <v>48</v>
      </c>
      <c r="E13" s="20">
        <v>8</v>
      </c>
      <c r="F13" s="21">
        <v>1</v>
      </c>
      <c r="G13" s="21">
        <v>1</v>
      </c>
      <c r="H13" s="21">
        <v>31</v>
      </c>
      <c r="I13" s="22">
        <v>83600</v>
      </c>
      <c r="J13" s="21">
        <v>0</v>
      </c>
      <c r="K13" s="23">
        <f t="shared" si="0"/>
        <v>28424</v>
      </c>
      <c r="L13" s="23">
        <v>1800</v>
      </c>
      <c r="M13" s="23">
        <f t="shared" si="1"/>
        <v>612</v>
      </c>
      <c r="N13" s="23">
        <f t="shared" si="3"/>
        <v>7524</v>
      </c>
      <c r="O13" s="24">
        <v>0</v>
      </c>
      <c r="P13" s="23">
        <v>0</v>
      </c>
      <c r="Q13" s="23">
        <v>0</v>
      </c>
      <c r="R13" s="23">
        <v>0</v>
      </c>
      <c r="S13" s="23">
        <v>0</v>
      </c>
      <c r="T13" s="23">
        <v>0</v>
      </c>
      <c r="U13" s="23">
        <v>0</v>
      </c>
      <c r="V13" s="23">
        <v>0</v>
      </c>
      <c r="W13" s="23">
        <v>0</v>
      </c>
      <c r="X13" s="23">
        <v>0</v>
      </c>
      <c r="Y13" s="23">
        <v>0</v>
      </c>
      <c r="Z13" s="23">
        <v>0</v>
      </c>
      <c r="AA13" s="23">
        <v>0</v>
      </c>
      <c r="AB13" s="23">
        <v>0</v>
      </c>
      <c r="AC13" s="25">
        <f t="shared" si="2"/>
        <v>121960</v>
      </c>
    </row>
    <row r="14" spans="1:29" ht="15.75">
      <c r="A14" s="18">
        <v>13</v>
      </c>
      <c r="B14" s="19">
        <v>30319</v>
      </c>
      <c r="C14" s="18" t="s">
        <v>49</v>
      </c>
      <c r="D14" s="18" t="s">
        <v>50</v>
      </c>
      <c r="E14" s="20">
        <v>8</v>
      </c>
      <c r="F14" s="21">
        <v>1</v>
      </c>
      <c r="G14" s="21">
        <v>1</v>
      </c>
      <c r="H14" s="21">
        <v>31</v>
      </c>
      <c r="I14" s="22">
        <v>78800</v>
      </c>
      <c r="J14" s="21">
        <v>0</v>
      </c>
      <c r="K14" s="23">
        <f t="shared" si="0"/>
        <v>26792</v>
      </c>
      <c r="L14" s="23">
        <v>1800</v>
      </c>
      <c r="M14" s="23">
        <f t="shared" si="1"/>
        <v>612</v>
      </c>
      <c r="N14" s="23">
        <f t="shared" si="3"/>
        <v>7092</v>
      </c>
      <c r="O14" s="24">
        <v>0</v>
      </c>
      <c r="P14" s="23">
        <v>0</v>
      </c>
      <c r="Q14" s="23">
        <v>0</v>
      </c>
      <c r="R14" s="23">
        <v>0</v>
      </c>
      <c r="S14" s="23">
        <v>0</v>
      </c>
      <c r="T14" s="23">
        <v>0</v>
      </c>
      <c r="U14" s="23">
        <v>0</v>
      </c>
      <c r="V14" s="23">
        <v>0</v>
      </c>
      <c r="W14" s="23">
        <v>0</v>
      </c>
      <c r="X14" s="23">
        <v>0</v>
      </c>
      <c r="Y14" s="23">
        <v>0</v>
      </c>
      <c r="Z14" s="23">
        <v>0</v>
      </c>
      <c r="AA14" s="23">
        <v>0</v>
      </c>
      <c r="AB14" s="23">
        <v>0</v>
      </c>
      <c r="AC14" s="25">
        <f t="shared" si="2"/>
        <v>115096</v>
      </c>
    </row>
    <row r="15" spans="1:29" ht="15.75">
      <c r="A15" s="18">
        <v>14</v>
      </c>
      <c r="B15" s="19">
        <v>31023</v>
      </c>
      <c r="C15" s="18" t="s">
        <v>51</v>
      </c>
      <c r="D15" s="18" t="s">
        <v>52</v>
      </c>
      <c r="E15" s="20">
        <v>8</v>
      </c>
      <c r="F15" s="21">
        <v>1</v>
      </c>
      <c r="G15" s="21">
        <v>1</v>
      </c>
      <c r="H15" s="21">
        <v>31</v>
      </c>
      <c r="I15" s="22">
        <v>76500</v>
      </c>
      <c r="J15" s="21">
        <v>0</v>
      </c>
      <c r="K15" s="23">
        <f t="shared" si="0"/>
        <v>26010</v>
      </c>
      <c r="L15" s="23">
        <v>1800</v>
      </c>
      <c r="M15" s="23">
        <f t="shared" si="1"/>
        <v>612</v>
      </c>
      <c r="N15" s="23">
        <f t="shared" si="3"/>
        <v>6885</v>
      </c>
      <c r="O15" s="24">
        <v>0</v>
      </c>
      <c r="P15" s="23">
        <v>0</v>
      </c>
      <c r="Q15" s="23">
        <v>0</v>
      </c>
      <c r="R15" s="23">
        <v>0</v>
      </c>
      <c r="S15" s="23">
        <v>0</v>
      </c>
      <c r="T15" s="23">
        <v>0</v>
      </c>
      <c r="U15" s="23">
        <v>0</v>
      </c>
      <c r="V15" s="23">
        <v>0</v>
      </c>
      <c r="W15" s="23">
        <v>0</v>
      </c>
      <c r="X15" s="23">
        <v>0</v>
      </c>
      <c r="Y15" s="23">
        <v>0</v>
      </c>
      <c r="Z15" s="23">
        <v>0</v>
      </c>
      <c r="AA15" s="23">
        <v>0</v>
      </c>
      <c r="AB15" s="23">
        <v>0</v>
      </c>
      <c r="AC15" s="25">
        <f t="shared" si="2"/>
        <v>111807</v>
      </c>
    </row>
    <row r="16" spans="1:29" ht="15.75">
      <c r="A16" s="18">
        <v>15</v>
      </c>
      <c r="B16" s="32">
        <v>6761</v>
      </c>
      <c r="C16" s="33" t="s">
        <v>53</v>
      </c>
      <c r="D16" s="34" t="s">
        <v>54</v>
      </c>
      <c r="E16" s="35">
        <v>8</v>
      </c>
      <c r="F16" s="21">
        <v>1</v>
      </c>
      <c r="G16" s="21">
        <v>1</v>
      </c>
      <c r="H16" s="21">
        <v>31</v>
      </c>
      <c r="I16" s="22">
        <v>74300</v>
      </c>
      <c r="J16" s="21">
        <v>0</v>
      </c>
      <c r="K16" s="23">
        <f t="shared" si="0"/>
        <v>25262</v>
      </c>
      <c r="L16" s="23">
        <v>1800</v>
      </c>
      <c r="M16" s="23">
        <f t="shared" si="1"/>
        <v>612</v>
      </c>
      <c r="N16" s="23">
        <f t="shared" si="3"/>
        <v>6687</v>
      </c>
      <c r="O16" s="24">
        <v>0</v>
      </c>
      <c r="P16" s="23">
        <v>0</v>
      </c>
      <c r="Q16" s="23">
        <v>0</v>
      </c>
      <c r="R16" s="23">
        <v>0</v>
      </c>
      <c r="S16" s="23">
        <v>0</v>
      </c>
      <c r="T16" s="23">
        <v>0</v>
      </c>
      <c r="U16" s="23">
        <v>0</v>
      </c>
      <c r="V16" s="23">
        <v>0</v>
      </c>
      <c r="W16" s="23">
        <v>0</v>
      </c>
      <c r="X16" s="23">
        <v>0</v>
      </c>
      <c r="Y16" s="23">
        <v>0</v>
      </c>
      <c r="Z16" s="23">
        <v>0</v>
      </c>
      <c r="AA16" s="23">
        <v>0</v>
      </c>
      <c r="AB16" s="23">
        <v>0</v>
      </c>
      <c r="AC16" s="25">
        <f t="shared" si="2"/>
        <v>108661</v>
      </c>
    </row>
    <row r="17" spans="1:29" ht="15.75">
      <c r="A17" s="18">
        <v>16</v>
      </c>
      <c r="B17" s="30">
        <v>52062</v>
      </c>
      <c r="C17" s="36" t="s">
        <v>55</v>
      </c>
      <c r="D17" s="36" t="s">
        <v>56</v>
      </c>
      <c r="E17" s="37">
        <v>7</v>
      </c>
      <c r="F17" s="21">
        <v>6</v>
      </c>
      <c r="G17" s="21">
        <v>5</v>
      </c>
      <c r="H17" s="21">
        <v>31</v>
      </c>
      <c r="I17" s="22">
        <v>52000</v>
      </c>
      <c r="J17" s="21">
        <v>0</v>
      </c>
      <c r="K17" s="23">
        <f t="shared" si="0"/>
        <v>17680</v>
      </c>
      <c r="L17" s="23">
        <v>1800</v>
      </c>
      <c r="M17" s="23">
        <f t="shared" si="1"/>
        <v>612</v>
      </c>
      <c r="N17" s="23">
        <f t="shared" si="3"/>
        <v>4680</v>
      </c>
      <c r="O17" s="24">
        <f>ROUND((I17+K17)*0.14,0)</f>
        <v>9755</v>
      </c>
      <c r="P17" s="23">
        <v>0</v>
      </c>
      <c r="Q17" s="23">
        <v>0</v>
      </c>
      <c r="R17" s="23">
        <v>0</v>
      </c>
      <c r="S17" s="23">
        <v>0</v>
      </c>
      <c r="T17" s="23">
        <v>0</v>
      </c>
      <c r="U17" s="23">
        <v>0</v>
      </c>
      <c r="V17" s="23">
        <v>0</v>
      </c>
      <c r="W17" s="23">
        <v>0</v>
      </c>
      <c r="X17" s="23">
        <v>0</v>
      </c>
      <c r="Y17" s="23">
        <v>0</v>
      </c>
      <c r="Z17" s="23">
        <v>0</v>
      </c>
      <c r="AA17" s="23">
        <v>0</v>
      </c>
      <c r="AB17" s="23">
        <v>0</v>
      </c>
      <c r="AC17" s="25">
        <f t="shared" si="2"/>
        <v>86527</v>
      </c>
    </row>
    <row r="18" spans="1:29" ht="15.75">
      <c r="A18" s="18">
        <v>17</v>
      </c>
      <c r="B18" s="30">
        <v>45288</v>
      </c>
      <c r="C18" s="36" t="s">
        <v>57</v>
      </c>
      <c r="D18" s="36" t="s">
        <v>56</v>
      </c>
      <c r="E18" s="37">
        <v>7</v>
      </c>
      <c r="F18" s="21">
        <v>0</v>
      </c>
      <c r="G18" s="21">
        <v>0</v>
      </c>
      <c r="H18" s="21">
        <v>31</v>
      </c>
      <c r="I18" s="22">
        <v>52000</v>
      </c>
      <c r="J18" s="21">
        <v>0</v>
      </c>
      <c r="K18" s="23">
        <f t="shared" si="0"/>
        <v>17680</v>
      </c>
      <c r="L18" s="23">
        <v>1800</v>
      </c>
      <c r="M18" s="23">
        <f t="shared" si="1"/>
        <v>612</v>
      </c>
      <c r="N18" s="23">
        <f t="shared" si="3"/>
        <v>4680</v>
      </c>
      <c r="O18" s="24">
        <f>ROUND((I18+K18)*0.14,0)</f>
        <v>9755</v>
      </c>
      <c r="P18" s="23">
        <v>0</v>
      </c>
      <c r="Q18" s="23">
        <v>0</v>
      </c>
      <c r="R18" s="23">
        <v>0</v>
      </c>
      <c r="S18" s="23">
        <v>0</v>
      </c>
      <c r="T18" s="23">
        <v>0</v>
      </c>
      <c r="U18" s="23">
        <v>0</v>
      </c>
      <c r="V18" s="23">
        <v>0</v>
      </c>
      <c r="W18" s="23">
        <v>0</v>
      </c>
      <c r="X18" s="23">
        <v>0</v>
      </c>
      <c r="Y18" s="23">
        <v>0</v>
      </c>
      <c r="Z18" s="23">
        <v>0</v>
      </c>
      <c r="AA18" s="23">
        <v>0</v>
      </c>
      <c r="AB18" s="23">
        <v>0</v>
      </c>
      <c r="AC18" s="25">
        <f t="shared" si="2"/>
        <v>86527</v>
      </c>
    </row>
    <row r="19" spans="1:29" ht="15.75">
      <c r="A19" s="18">
        <v>18</v>
      </c>
      <c r="B19" s="30">
        <v>60681</v>
      </c>
      <c r="C19" s="36" t="s">
        <v>58</v>
      </c>
      <c r="D19" s="36" t="s">
        <v>56</v>
      </c>
      <c r="E19" s="37">
        <v>6</v>
      </c>
      <c r="F19" s="21">
        <v>0</v>
      </c>
      <c r="G19" s="21">
        <v>0</v>
      </c>
      <c r="H19" s="21">
        <v>31</v>
      </c>
      <c r="I19" s="22">
        <v>43600</v>
      </c>
      <c r="J19" s="21">
        <v>0</v>
      </c>
      <c r="K19" s="23">
        <f t="shared" si="0"/>
        <v>14824</v>
      </c>
      <c r="L19" s="23">
        <v>1800</v>
      </c>
      <c r="M19" s="23">
        <f t="shared" si="1"/>
        <v>612</v>
      </c>
      <c r="N19" s="23">
        <f t="shared" si="3"/>
        <v>3924</v>
      </c>
      <c r="O19" s="24">
        <f>ROUND((I19+K19)*0.14,0)</f>
        <v>8179</v>
      </c>
      <c r="P19" s="23">
        <v>0</v>
      </c>
      <c r="Q19" s="23">
        <v>0</v>
      </c>
      <c r="R19" s="23">
        <v>0</v>
      </c>
      <c r="S19" s="23">
        <v>0</v>
      </c>
      <c r="T19" s="23">
        <v>0</v>
      </c>
      <c r="U19" s="23">
        <v>0</v>
      </c>
      <c r="V19" s="23">
        <v>0</v>
      </c>
      <c r="W19" s="23">
        <v>0</v>
      </c>
      <c r="X19" s="23">
        <v>0</v>
      </c>
      <c r="Y19" s="23">
        <v>0</v>
      </c>
      <c r="Z19" s="23">
        <v>0</v>
      </c>
      <c r="AA19" s="23">
        <v>0</v>
      </c>
      <c r="AB19" s="23">
        <v>0</v>
      </c>
      <c r="AC19" s="25">
        <f t="shared" si="2"/>
        <v>72939</v>
      </c>
    </row>
    <row r="20" spans="1:29" ht="15.75">
      <c r="A20" s="18">
        <v>19</v>
      </c>
      <c r="B20" s="30">
        <v>76307</v>
      </c>
      <c r="C20" s="36" t="s">
        <v>71</v>
      </c>
      <c r="D20" s="36" t="s">
        <v>56</v>
      </c>
      <c r="E20" s="37">
        <v>6</v>
      </c>
      <c r="F20" s="21">
        <v>0</v>
      </c>
      <c r="G20" s="21">
        <v>0</v>
      </c>
      <c r="H20" s="21">
        <v>31</v>
      </c>
      <c r="I20" s="22">
        <v>38700</v>
      </c>
      <c r="J20" s="21">
        <v>0</v>
      </c>
      <c r="K20" s="23">
        <f t="shared" si="0"/>
        <v>13158</v>
      </c>
      <c r="L20" s="23">
        <v>0</v>
      </c>
      <c r="M20" s="23">
        <f t="shared" si="1"/>
        <v>0</v>
      </c>
      <c r="N20" s="23">
        <f>ROUND((I20)*0.09,0)</f>
        <v>3483</v>
      </c>
      <c r="O20" s="24">
        <f>ROUND((I20+K20)*0.14,0)</f>
        <v>7260</v>
      </c>
      <c r="P20" s="23">
        <v>0</v>
      </c>
      <c r="Q20" s="23">
        <v>0</v>
      </c>
      <c r="R20" s="23">
        <v>0</v>
      </c>
      <c r="S20" s="23">
        <v>0</v>
      </c>
      <c r="T20" s="23">
        <v>0</v>
      </c>
      <c r="U20" s="23">
        <v>0</v>
      </c>
      <c r="V20" s="23">
        <v>0</v>
      </c>
      <c r="W20" s="23">
        <v>0</v>
      </c>
      <c r="X20" s="23">
        <v>0</v>
      </c>
      <c r="Y20" s="23">
        <v>0</v>
      </c>
      <c r="Z20" s="23">
        <v>0</v>
      </c>
      <c r="AA20" s="23">
        <v>0</v>
      </c>
      <c r="AB20" s="23">
        <v>0</v>
      </c>
      <c r="AC20" s="25">
        <f>SUM(I20:AB20)</f>
        <v>62601</v>
      </c>
    </row>
    <row r="21" spans="1:29" ht="15.75">
      <c r="A21" s="18">
        <v>20</v>
      </c>
      <c r="B21" s="19">
        <v>8861</v>
      </c>
      <c r="C21" s="18" t="s">
        <v>59</v>
      </c>
      <c r="D21" s="18" t="s">
        <v>60</v>
      </c>
      <c r="E21" s="20">
        <v>7</v>
      </c>
      <c r="F21" s="21">
        <v>1</v>
      </c>
      <c r="G21" s="21">
        <v>1</v>
      </c>
      <c r="H21" s="21">
        <v>31</v>
      </c>
      <c r="I21" s="22">
        <v>53600</v>
      </c>
      <c r="J21" s="21">
        <v>0</v>
      </c>
      <c r="K21" s="23">
        <f t="shared" si="0"/>
        <v>18224</v>
      </c>
      <c r="L21" s="23">
        <v>1800</v>
      </c>
      <c r="M21" s="23">
        <f t="shared" si="1"/>
        <v>612</v>
      </c>
      <c r="N21" s="23">
        <v>0</v>
      </c>
      <c r="O21" s="24">
        <f>ROUND((I21+K21)*0.14,0)</f>
        <v>10055</v>
      </c>
      <c r="P21" s="23">
        <v>0</v>
      </c>
      <c r="Q21" s="23">
        <v>0</v>
      </c>
      <c r="R21" s="23">
        <v>0</v>
      </c>
      <c r="S21" s="23">
        <v>0</v>
      </c>
      <c r="T21" s="23">
        <v>0</v>
      </c>
      <c r="U21" s="23">
        <v>0</v>
      </c>
      <c r="V21" s="23">
        <v>0</v>
      </c>
      <c r="W21" s="23">
        <v>0</v>
      </c>
      <c r="X21" s="23">
        <v>0</v>
      </c>
      <c r="Y21" s="23">
        <v>0</v>
      </c>
      <c r="Z21" s="23">
        <v>0</v>
      </c>
      <c r="AA21" s="23">
        <v>0</v>
      </c>
      <c r="AB21" s="23">
        <v>0</v>
      </c>
      <c r="AC21" s="25">
        <f t="shared" si="2"/>
        <v>84291</v>
      </c>
    </row>
    <row r="22" spans="1:29" ht="15.75">
      <c r="A22" s="18">
        <v>21</v>
      </c>
      <c r="B22" s="30">
        <v>16963</v>
      </c>
      <c r="C22" s="38" t="s">
        <v>61</v>
      </c>
      <c r="D22" s="28" t="s">
        <v>62</v>
      </c>
      <c r="E22" s="29">
        <v>6</v>
      </c>
      <c r="F22" s="21">
        <v>1</v>
      </c>
      <c r="G22" s="21">
        <v>1</v>
      </c>
      <c r="H22" s="21">
        <v>31</v>
      </c>
      <c r="I22" s="22">
        <v>60400</v>
      </c>
      <c r="J22" s="21">
        <v>0</v>
      </c>
      <c r="K22" s="23">
        <f t="shared" si="0"/>
        <v>20536</v>
      </c>
      <c r="L22" s="23">
        <v>1800</v>
      </c>
      <c r="M22" s="23">
        <f t="shared" si="1"/>
        <v>612</v>
      </c>
      <c r="N22" s="23">
        <f t="shared" si="3"/>
        <v>5436</v>
      </c>
      <c r="O22" s="24">
        <v>0</v>
      </c>
      <c r="P22" s="23">
        <v>0</v>
      </c>
      <c r="Q22" s="23">
        <v>700</v>
      </c>
      <c r="R22" s="23">
        <v>0</v>
      </c>
      <c r="S22" s="23">
        <v>0</v>
      </c>
      <c r="T22" s="23">
        <v>0</v>
      </c>
      <c r="U22" s="23">
        <v>0</v>
      </c>
      <c r="V22" s="23">
        <v>0</v>
      </c>
      <c r="W22" s="23">
        <v>0</v>
      </c>
      <c r="X22" s="23">
        <v>0</v>
      </c>
      <c r="Y22" s="23">
        <v>0</v>
      </c>
      <c r="Z22" s="23">
        <v>0</v>
      </c>
      <c r="AA22" s="23">
        <v>0</v>
      </c>
      <c r="AB22" s="23">
        <v>0</v>
      </c>
      <c r="AC22" s="25">
        <f t="shared" si="2"/>
        <v>89484</v>
      </c>
    </row>
    <row r="23" spans="1:29" ht="15.75">
      <c r="A23" s="18">
        <v>22</v>
      </c>
      <c r="B23" s="19">
        <v>31067</v>
      </c>
      <c r="C23" s="18" t="s">
        <v>64</v>
      </c>
      <c r="D23" s="18" t="s">
        <v>63</v>
      </c>
      <c r="E23" s="20">
        <v>3</v>
      </c>
      <c r="F23" s="21">
        <v>0</v>
      </c>
      <c r="G23" s="21">
        <v>0</v>
      </c>
      <c r="H23" s="21">
        <v>31</v>
      </c>
      <c r="I23" s="22">
        <v>38300</v>
      </c>
      <c r="J23" s="21">
        <v>0</v>
      </c>
      <c r="K23" s="23">
        <f t="shared" si="0"/>
        <v>13022</v>
      </c>
      <c r="L23" s="23">
        <v>1800</v>
      </c>
      <c r="M23" s="23">
        <f t="shared" si="1"/>
        <v>612</v>
      </c>
      <c r="N23" s="23">
        <f t="shared" si="3"/>
        <v>3447</v>
      </c>
      <c r="O23" s="24">
        <v>0</v>
      </c>
      <c r="P23" s="23">
        <v>0</v>
      </c>
      <c r="Q23" s="23">
        <v>0</v>
      </c>
      <c r="R23" s="23">
        <v>0</v>
      </c>
      <c r="S23" s="23">
        <v>0</v>
      </c>
      <c r="T23" s="23">
        <v>0</v>
      </c>
      <c r="U23" s="23">
        <v>0</v>
      </c>
      <c r="V23" s="23">
        <v>0</v>
      </c>
      <c r="W23" s="23">
        <v>0</v>
      </c>
      <c r="X23" s="23">
        <v>0</v>
      </c>
      <c r="Y23" s="23">
        <v>0</v>
      </c>
      <c r="Z23" s="23">
        <v>0</v>
      </c>
      <c r="AA23" s="23">
        <v>0</v>
      </c>
      <c r="AB23" s="23">
        <v>0</v>
      </c>
      <c r="AC23" s="25">
        <f t="shared" si="2"/>
        <v>57181</v>
      </c>
    </row>
    <row r="24" spans="1:29" ht="15.75">
      <c r="A24" s="18">
        <v>23</v>
      </c>
      <c r="B24" s="19">
        <v>49946</v>
      </c>
      <c r="C24" s="18" t="s">
        <v>65</v>
      </c>
      <c r="D24" s="18" t="s">
        <v>63</v>
      </c>
      <c r="E24" s="20">
        <v>2</v>
      </c>
      <c r="F24" s="21">
        <v>0</v>
      </c>
      <c r="G24" s="21">
        <v>0</v>
      </c>
      <c r="H24" s="21">
        <v>31</v>
      </c>
      <c r="I24" s="22">
        <v>26000</v>
      </c>
      <c r="J24" s="21">
        <v>0</v>
      </c>
      <c r="K24" s="23">
        <f t="shared" si="0"/>
        <v>8840</v>
      </c>
      <c r="L24" s="23">
        <v>1800</v>
      </c>
      <c r="M24" s="23">
        <f t="shared" si="1"/>
        <v>612</v>
      </c>
      <c r="N24" s="23">
        <v>0</v>
      </c>
      <c r="O24" s="24">
        <f>ROUND((I24+K24)*0.14,0)</f>
        <v>4878</v>
      </c>
      <c r="P24" s="23">
        <v>0</v>
      </c>
      <c r="Q24" s="23">
        <v>0</v>
      </c>
      <c r="R24" s="23">
        <v>0</v>
      </c>
      <c r="S24" s="23">
        <v>0</v>
      </c>
      <c r="T24" s="23">
        <v>0</v>
      </c>
      <c r="U24" s="23">
        <v>0</v>
      </c>
      <c r="V24" s="23">
        <v>0</v>
      </c>
      <c r="W24" s="23">
        <v>0</v>
      </c>
      <c r="X24" s="23">
        <v>0</v>
      </c>
      <c r="Y24" s="23">
        <v>0</v>
      </c>
      <c r="Z24" s="23">
        <v>0</v>
      </c>
      <c r="AA24" s="23">
        <v>0</v>
      </c>
      <c r="AB24" s="23">
        <v>0</v>
      </c>
      <c r="AC24" s="25">
        <f t="shared" si="2"/>
        <v>42130</v>
      </c>
    </row>
    <row r="25" spans="1:29" ht="15.75">
      <c r="A25" s="18">
        <v>24</v>
      </c>
      <c r="B25" s="20">
        <v>49948</v>
      </c>
      <c r="C25" s="18" t="s">
        <v>66</v>
      </c>
      <c r="D25" s="18" t="s">
        <v>63</v>
      </c>
      <c r="E25" s="20">
        <v>1</v>
      </c>
      <c r="F25" s="21">
        <v>0</v>
      </c>
      <c r="G25" s="21">
        <v>0</v>
      </c>
      <c r="H25" s="21">
        <v>31</v>
      </c>
      <c r="I25" s="22">
        <v>23500</v>
      </c>
      <c r="J25" s="21">
        <v>0</v>
      </c>
      <c r="K25" s="23">
        <f t="shared" si="0"/>
        <v>7990</v>
      </c>
      <c r="L25" s="23">
        <v>900</v>
      </c>
      <c r="M25" s="23">
        <f t="shared" si="1"/>
        <v>306</v>
      </c>
      <c r="N25" s="23">
        <v>0</v>
      </c>
      <c r="O25" s="24">
        <f>ROUND((I25+K25)*0.14,0)</f>
        <v>4409</v>
      </c>
      <c r="P25" s="23">
        <v>0</v>
      </c>
      <c r="Q25" s="23">
        <v>0</v>
      </c>
      <c r="R25" s="23">
        <v>0</v>
      </c>
      <c r="S25" s="23">
        <v>0</v>
      </c>
      <c r="T25" s="23">
        <v>0</v>
      </c>
      <c r="U25" s="23">
        <v>0</v>
      </c>
      <c r="V25" s="23">
        <v>0</v>
      </c>
      <c r="W25" s="23">
        <v>0</v>
      </c>
      <c r="X25" s="23">
        <v>0</v>
      </c>
      <c r="Y25" s="23">
        <v>0</v>
      </c>
      <c r="Z25" s="23">
        <v>0</v>
      </c>
      <c r="AA25" s="23">
        <v>0</v>
      </c>
      <c r="AB25" s="23">
        <v>0</v>
      </c>
      <c r="AC25" s="25">
        <f>SUM(I25:AB25)</f>
        <v>37105</v>
      </c>
    </row>
    <row r="26" spans="1:29" ht="15.75">
      <c r="A26" s="18">
        <v>25</v>
      </c>
      <c r="B26" s="20">
        <v>0</v>
      </c>
      <c r="C26" s="18">
        <v>0</v>
      </c>
      <c r="D26" s="18">
        <v>0</v>
      </c>
      <c r="E26" s="20">
        <v>0</v>
      </c>
      <c r="F26" s="21">
        <v>0</v>
      </c>
      <c r="G26" s="21">
        <v>0</v>
      </c>
      <c r="H26" s="21">
        <v>0</v>
      </c>
      <c r="I26" s="22">
        <v>0</v>
      </c>
      <c r="J26" s="21">
        <v>0</v>
      </c>
      <c r="K26" s="23">
        <v>0</v>
      </c>
      <c r="L26" s="23">
        <v>0</v>
      </c>
      <c r="M26" s="23">
        <f>ROUND((L26)*0.31,0)</f>
        <v>0</v>
      </c>
      <c r="N26" s="23">
        <v>0</v>
      </c>
      <c r="O26" s="24">
        <v>0</v>
      </c>
      <c r="P26" s="23">
        <v>0</v>
      </c>
      <c r="Q26" s="23">
        <v>0</v>
      </c>
      <c r="R26" s="23">
        <v>0</v>
      </c>
      <c r="S26" s="23">
        <v>0</v>
      </c>
      <c r="T26" s="23">
        <v>0</v>
      </c>
      <c r="U26" s="23">
        <v>0</v>
      </c>
      <c r="V26" s="23">
        <v>0</v>
      </c>
      <c r="W26" s="23">
        <v>0</v>
      </c>
      <c r="X26" s="23">
        <v>0</v>
      </c>
      <c r="Y26" s="23">
        <v>0</v>
      </c>
      <c r="Z26" s="23">
        <v>0</v>
      </c>
      <c r="AA26" s="23">
        <v>0</v>
      </c>
      <c r="AB26" s="23">
        <v>0</v>
      </c>
      <c r="AC26" s="25">
        <v>0</v>
      </c>
    </row>
    <row r="27" spans="1:29" s="3" customFormat="1" ht="15">
      <c r="A27" s="12"/>
      <c r="B27" s="13"/>
      <c r="C27" s="12"/>
      <c r="D27" s="12"/>
      <c r="E27" s="12"/>
      <c r="F27" s="12"/>
      <c r="G27" s="12"/>
      <c r="H27" s="12"/>
      <c r="I27" s="14">
        <f aca="true" t="shared" si="4" ref="I27:AB27">SUM(I2:I26)</f>
        <v>1521000</v>
      </c>
      <c r="J27" s="14">
        <f t="shared" si="4"/>
        <v>0</v>
      </c>
      <c r="K27" s="14">
        <f t="shared" si="4"/>
        <v>517140</v>
      </c>
      <c r="L27" s="14">
        <f t="shared" si="4"/>
        <v>51300</v>
      </c>
      <c r="M27" s="14">
        <f t="shared" si="4"/>
        <v>17442</v>
      </c>
      <c r="N27" s="14">
        <f t="shared" si="4"/>
        <v>84267</v>
      </c>
      <c r="O27" s="15">
        <f t="shared" si="4"/>
        <v>144977</v>
      </c>
      <c r="P27" s="15">
        <f t="shared" si="4"/>
        <v>0</v>
      </c>
      <c r="Q27" s="14">
        <f t="shared" si="4"/>
        <v>700</v>
      </c>
      <c r="R27" s="14">
        <f t="shared" si="4"/>
        <v>0</v>
      </c>
      <c r="S27" s="14">
        <f t="shared" si="4"/>
        <v>0</v>
      </c>
      <c r="T27" s="14">
        <f t="shared" si="4"/>
        <v>0</v>
      </c>
      <c r="U27" s="14">
        <f t="shared" si="4"/>
        <v>0</v>
      </c>
      <c r="V27" s="14">
        <f t="shared" si="4"/>
        <v>0</v>
      </c>
      <c r="W27" s="14">
        <f t="shared" si="4"/>
        <v>0</v>
      </c>
      <c r="X27" s="14">
        <f t="shared" si="4"/>
        <v>0</v>
      </c>
      <c r="Y27" s="14">
        <f t="shared" si="4"/>
        <v>0</v>
      </c>
      <c r="Z27" s="15">
        <f t="shared" si="4"/>
        <v>0</v>
      </c>
      <c r="AA27" s="14">
        <f t="shared" si="4"/>
        <v>0</v>
      </c>
      <c r="AB27" s="14">
        <f t="shared" si="4"/>
        <v>0</v>
      </c>
      <c r="AC27" s="14">
        <f>SUM(AC2:AC25)</f>
        <v>2336826</v>
      </c>
    </row>
    <row r="29" ht="16.5">
      <c r="C29" s="40" t="s">
        <v>77</v>
      </c>
    </row>
    <row r="30" ht="15">
      <c r="C30" s="39" t="s">
        <v>73</v>
      </c>
    </row>
    <row r="31" ht="15">
      <c r="C31" s="39" t="s">
        <v>74</v>
      </c>
    </row>
    <row r="32" ht="15">
      <c r="C32" s="39" t="s">
        <v>75</v>
      </c>
    </row>
    <row r="33" ht="15">
      <c r="C33" s="39" t="s">
        <v>76</v>
      </c>
    </row>
    <row r="34" ht="15">
      <c r="C34" s="39" t="s">
        <v>78</v>
      </c>
    </row>
    <row r="35" ht="15">
      <c r="C35" s="39" t="s">
        <v>79</v>
      </c>
    </row>
    <row r="36" ht="15">
      <c r="C36" s="39" t="s">
        <v>72</v>
      </c>
    </row>
  </sheetData>
  <sheetProtection/>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ng525641</dc:creator>
  <cp:keywords/>
  <dc:description/>
  <cp:lastModifiedBy>Windows User</cp:lastModifiedBy>
  <cp:lastPrinted>2018-02-16T05:55:15Z</cp:lastPrinted>
  <dcterms:created xsi:type="dcterms:W3CDTF">2018-02-15T11:23:43Z</dcterms:created>
  <dcterms:modified xsi:type="dcterms:W3CDTF">2022-09-14T22:34:15Z</dcterms:modified>
  <cp:category/>
  <cp:version/>
  <cp:contentType/>
  <cp:contentStatus/>
</cp:coreProperties>
</file>